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<sst xmlns="http://schemas.openxmlformats.org/spreadsheetml/2006/main" count="76" uniqueCount="44">
  <si>
    <t>青岛太平船务——玛丽亚那 (二O一七年 八月份  ) 船期公告</t>
  </si>
  <si>
    <t>咨询电话：0532-80915288</t>
  </si>
  <si>
    <r>
      <t xml:space="preserve">印尼-北澳航线 (ANA) --- 截港时间: 周一 </t>
    </r>
    <r>
      <rPr>
        <b/>
        <sz val="18"/>
        <color indexed="8"/>
        <rFont val="宋体"/>
        <family val="0"/>
      </rPr>
      <t>6</t>
    </r>
    <r>
      <rPr>
        <b/>
        <sz val="18"/>
        <color indexed="8"/>
        <rFont val="宋体"/>
        <family val="0"/>
      </rPr>
      <t xml:space="preserve">:00    到港时间： 周二 </t>
    </r>
    <r>
      <rPr>
        <b/>
        <sz val="18"/>
        <color indexed="8"/>
        <rFont val="宋体"/>
        <family val="0"/>
      </rPr>
      <t>01</t>
    </r>
    <r>
      <rPr>
        <b/>
        <sz val="18"/>
        <color indexed="8"/>
        <rFont val="宋体"/>
        <family val="0"/>
      </rPr>
      <t>：00</t>
    </r>
  </si>
  <si>
    <t>T/S at 南沙</t>
  </si>
  <si>
    <t>T/S at 泗水</t>
  </si>
  <si>
    <t xml:space="preserve">船 名  </t>
  </si>
  <si>
    <t>进口航次</t>
  </si>
  <si>
    <t>出口航次</t>
  </si>
  <si>
    <t>青岛开船日</t>
  </si>
  <si>
    <t>香港</t>
  </si>
  <si>
    <t>泗水</t>
  </si>
  <si>
    <t>达尔文</t>
  </si>
  <si>
    <t>莫尔兹比</t>
  </si>
  <si>
    <t>汤斯维尔</t>
  </si>
  <si>
    <t>莱城</t>
  </si>
  <si>
    <t>帝力</t>
  </si>
  <si>
    <t>CASTOR N</t>
  </si>
  <si>
    <t>（HK 中转）</t>
  </si>
  <si>
    <t>215XKS</t>
  </si>
  <si>
    <t>KOTA NABIL</t>
  </si>
  <si>
    <t>(直达)</t>
  </si>
  <si>
    <t>130N</t>
  </si>
  <si>
    <t>131S</t>
  </si>
  <si>
    <t>HS OCEANO</t>
  </si>
  <si>
    <t>219XKS</t>
  </si>
  <si>
    <t>KOTA NASRAT</t>
  </si>
  <si>
    <t>100N</t>
  </si>
  <si>
    <t>101S</t>
  </si>
  <si>
    <t>密克罗尼西亚航线 (MXS) --- 截港时间: 周一 06:00    到港时间： 周二 01：00</t>
  </si>
  <si>
    <t>冲绳岛那霸</t>
  </si>
  <si>
    <t>关岛</t>
  </si>
  <si>
    <t>塞班</t>
  </si>
  <si>
    <t>雅蒲</t>
  </si>
  <si>
    <t>科罗尔</t>
  </si>
  <si>
    <t>宿务</t>
  </si>
  <si>
    <t>将军城</t>
  </si>
  <si>
    <t>达沃</t>
  </si>
  <si>
    <t>**桑托斯将军港(20) &amp; 达沃(22) T/S from 香港</t>
  </si>
  <si>
    <t>东密克罗尼西亚航线 (EMS) --- 截港时间: 周一 06:00    到港时间： 周二 01：00</t>
  </si>
  <si>
    <t>埃贝</t>
  </si>
  <si>
    <t>马朱诺</t>
  </si>
  <si>
    <t>科斯雷</t>
  </si>
  <si>
    <t>波纳佩</t>
  </si>
  <si>
    <t>楚克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</si>
</sst>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8"/>
      <color indexed="8"/>
      <name val="宋体"/>
      <family val="0"/>
    </font>
    <font>
      <b/>
      <sz val="16"/>
      <name val="宋体"/>
      <family val="0"/>
    </font>
    <font>
      <sz val="16"/>
      <color indexed="8"/>
      <name val="Arial"/>
      <family val="2"/>
    </font>
    <font>
      <sz val="14"/>
      <color indexed="8"/>
      <name val="微软雅黑"/>
      <family val="0"/>
    </font>
    <font>
      <sz val="18"/>
      <name val="Arial"/>
      <family val="2"/>
    </font>
    <font>
      <sz val="18"/>
      <color indexed="8"/>
      <name val="Arial"/>
      <family val="2"/>
    </font>
    <font>
      <sz val="18"/>
      <color indexed="9"/>
      <name val="Arial"/>
      <family val="2"/>
    </font>
    <font>
      <sz val="20"/>
      <name val="Times New Roman"/>
      <family val="1"/>
    </font>
    <font>
      <sz val="20"/>
      <name val="宋体"/>
      <family val="0"/>
    </font>
    <font>
      <b/>
      <sz val="14"/>
      <name val="宋体"/>
      <family val="0"/>
    </font>
    <font>
      <b/>
      <sz val="18"/>
      <color indexed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Arial"/>
      <family val="2"/>
    </font>
    <font>
      <sz val="14"/>
      <color rgb="FF000000"/>
      <name val="微软雅黑"/>
      <family val="0"/>
    </font>
    <font>
      <sz val="18"/>
      <color theme="0"/>
      <name val="Arial"/>
      <family val="2"/>
    </font>
    <font>
      <b/>
      <sz val="1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medium"/>
      <right style="medium"/>
      <top style="medium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left" vertical="center"/>
    </xf>
    <xf numFmtId="176" fontId="6" fillId="0" borderId="11" xfId="0" applyNumberFormat="1" applyFont="1" applyFill="1" applyBorder="1" applyAlignment="1">
      <alignment horizontal="left" vertical="center"/>
    </xf>
    <xf numFmtId="176" fontId="6" fillId="0" borderId="12" xfId="0" applyNumberFormat="1" applyFont="1" applyFill="1" applyBorder="1" applyAlignment="1">
      <alignment horizontal="left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 wrapText="1"/>
    </xf>
    <xf numFmtId="14" fontId="57" fillId="0" borderId="17" xfId="0" applyNumberFormat="1" applyFont="1" applyFill="1" applyBorder="1" applyAlignment="1">
      <alignment vertical="center" wrapText="1"/>
    </xf>
    <xf numFmtId="14" fontId="58" fillId="0" borderId="18" xfId="0" applyNumberFormat="1" applyFont="1" applyFill="1" applyBorder="1" applyAlignment="1">
      <alignment vertical="center" wrapText="1"/>
    </xf>
    <xf numFmtId="14" fontId="10" fillId="0" borderId="19" xfId="0" applyNumberFormat="1" applyFont="1" applyFill="1" applyBorder="1" applyAlignment="1">
      <alignment horizontal="center" vertical="center" wrapText="1"/>
    </xf>
    <xf numFmtId="14" fontId="11" fillId="0" borderId="19" xfId="0" applyNumberFormat="1" applyFont="1" applyFill="1" applyBorder="1" applyAlignment="1">
      <alignment horizontal="center" vertical="center" wrapText="1"/>
    </xf>
    <xf numFmtId="14" fontId="59" fillId="0" borderId="19" xfId="0" applyNumberFormat="1" applyFont="1" applyFill="1" applyBorder="1" applyAlignment="1">
      <alignment horizontal="center" vertical="center" wrapText="1"/>
    </xf>
    <xf numFmtId="14" fontId="57" fillId="0" borderId="20" xfId="0" applyNumberFormat="1" applyFont="1" applyFill="1" applyBorder="1" applyAlignment="1">
      <alignment vertical="center" wrapText="1"/>
    </xf>
    <xf numFmtId="14" fontId="58" fillId="0" borderId="21" xfId="0" applyNumberFormat="1" applyFont="1" applyFill="1" applyBorder="1" applyAlignment="1">
      <alignment vertical="center" wrapText="1"/>
    </xf>
    <xf numFmtId="14" fontId="10" fillId="0" borderId="22" xfId="0" applyNumberFormat="1" applyFont="1" applyFill="1" applyBorder="1" applyAlignment="1">
      <alignment horizontal="center" vertical="center" wrapText="1"/>
    </xf>
    <xf numFmtId="14" fontId="11" fillId="0" borderId="22" xfId="0" applyNumberFormat="1" applyFont="1" applyFill="1" applyBorder="1" applyAlignment="1">
      <alignment horizontal="center" vertical="center" wrapText="1"/>
    </xf>
    <xf numFmtId="14" fontId="59" fillId="0" borderId="22" xfId="0" applyNumberFormat="1" applyFont="1" applyFill="1" applyBorder="1" applyAlignment="1">
      <alignment horizontal="center" vertical="center" wrapText="1"/>
    </xf>
    <xf numFmtId="14" fontId="57" fillId="0" borderId="23" xfId="0" applyNumberFormat="1" applyFont="1" applyFill="1" applyBorder="1" applyAlignment="1">
      <alignment vertical="center" wrapText="1"/>
    </xf>
    <xf numFmtId="14" fontId="58" fillId="0" borderId="24" xfId="0" applyNumberFormat="1" applyFont="1" applyFill="1" applyBorder="1" applyAlignment="1">
      <alignment vertical="center" wrapText="1"/>
    </xf>
    <xf numFmtId="14" fontId="10" fillId="0" borderId="25" xfId="0" applyNumberFormat="1" applyFont="1" applyFill="1" applyBorder="1" applyAlignment="1">
      <alignment horizontal="center" vertical="center" wrapText="1"/>
    </xf>
    <xf numFmtId="14" fontId="11" fillId="0" borderId="25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left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left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left" vertical="center"/>
    </xf>
    <xf numFmtId="176" fontId="7" fillId="0" borderId="28" xfId="0" applyNumberFormat="1" applyFont="1" applyFill="1" applyBorder="1" applyAlignment="1">
      <alignment horizontal="center" vertical="center"/>
    </xf>
    <xf numFmtId="176" fontId="60" fillId="0" borderId="9" xfId="0" applyNumberFormat="1" applyFont="1" applyFill="1" applyBorder="1" applyAlignment="1">
      <alignment horizontal="center" vertical="center"/>
    </xf>
    <xf numFmtId="14" fontId="7" fillId="33" borderId="29" xfId="0" applyNumberFormat="1" applyFont="1" applyFill="1" applyBorder="1" applyAlignment="1">
      <alignment vertical="center" wrapText="1"/>
    </xf>
    <xf numFmtId="176" fontId="7" fillId="33" borderId="16" xfId="0" applyNumberFormat="1" applyFont="1" applyFill="1" applyBorder="1" applyAlignment="1">
      <alignment horizontal="center" vertical="center" wrapText="1"/>
    </xf>
    <xf numFmtId="14" fontId="11" fillId="0" borderId="30" xfId="0" applyNumberFormat="1" applyFont="1" applyFill="1" applyBorder="1" applyAlignment="1">
      <alignment horizontal="center" vertical="center" wrapText="1"/>
    </xf>
    <xf numFmtId="14" fontId="11" fillId="0" borderId="31" xfId="0" applyNumberFormat="1" applyFont="1" applyFill="1" applyBorder="1" applyAlignment="1">
      <alignment horizontal="center" vertical="center" wrapText="1"/>
    </xf>
    <xf numFmtId="14" fontId="11" fillId="0" borderId="32" xfId="0" applyNumberFormat="1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176" fontId="7" fillId="0" borderId="34" xfId="0" applyNumberFormat="1" applyFont="1" applyFill="1" applyBorder="1" applyAlignment="1">
      <alignment horizontal="center" vertical="center" wrapText="1"/>
    </xf>
    <xf numFmtId="176" fontId="7" fillId="0" borderId="35" xfId="0" applyNumberFormat="1" applyFont="1" applyFill="1" applyBorder="1" applyAlignment="1">
      <alignment horizontal="center" vertical="center" wrapText="1"/>
    </xf>
    <xf numFmtId="14" fontId="10" fillId="0" borderId="30" xfId="0" applyNumberFormat="1" applyFont="1" applyFill="1" applyBorder="1" applyAlignment="1">
      <alignment horizontal="center" vertical="center" wrapText="1"/>
    </xf>
    <xf numFmtId="14" fontId="10" fillId="0" borderId="31" xfId="0" applyNumberFormat="1" applyFont="1" applyFill="1" applyBorder="1" applyAlignment="1">
      <alignment horizontal="center" vertical="center" wrapText="1"/>
    </xf>
    <xf numFmtId="14" fontId="10" fillId="0" borderId="32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176" fontId="4" fillId="0" borderId="33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/>
        <i val="0"/>
        <color rgb="FFFF0000"/>
      </font>
      <border/>
    </dxf>
    <dxf>
      <font>
        <b val="0"/>
        <i/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U31"/>
  <sheetViews>
    <sheetView tabSelected="1" zoomScaleSheetLayoutView="100" workbookViewId="0" topLeftCell="A1">
      <selection activeCell="A1" sqref="A1:IV65536"/>
    </sheetView>
  </sheetViews>
  <sheetFormatPr defaultColWidth="9.00390625" defaultRowHeight="15"/>
  <cols>
    <col min="1" max="1" width="3.8515625" style="1" customWidth="1"/>
    <col min="2" max="2" width="26.28125" style="1" customWidth="1"/>
    <col min="3" max="3" width="15.8515625" style="1" customWidth="1"/>
    <col min="4" max="4" width="17.8515625" style="1" customWidth="1"/>
    <col min="5" max="13" width="19.421875" style="1" customWidth="1"/>
    <col min="14" max="14" width="20.7109375" style="1" customWidth="1"/>
    <col min="15" max="15" width="18.421875" style="1" customWidth="1"/>
    <col min="16" max="16384" width="9.00390625" style="1" customWidth="1"/>
  </cols>
  <sheetData>
    <row r="2" ht="14.25"/>
    <row r="3" ht="14.25"/>
    <row r="4" ht="14.25"/>
    <row r="5" ht="14.25"/>
    <row r="6" ht="14.25"/>
    <row r="7" ht="14.25"/>
    <row r="8" ht="14.25"/>
    <row r="9" spans="2:13" s="2" customFormat="1" ht="21.75" customHeight="1"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</row>
    <row r="10" spans="2:13" s="2" customFormat="1" ht="38.25" customHeight="1">
      <c r="B10" s="6" t="s">
        <v>0</v>
      </c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2:13" s="2" customFormat="1" ht="18.75" customHeight="1">
      <c r="B11" s="6"/>
      <c r="C11" s="6"/>
      <c r="D11" s="7"/>
      <c r="E11" s="7"/>
      <c r="F11" s="7"/>
      <c r="G11" s="7"/>
      <c r="H11" s="7"/>
      <c r="I11" s="7"/>
      <c r="J11" s="7"/>
      <c r="K11" s="7"/>
      <c r="L11" s="42" t="s">
        <v>1</v>
      </c>
      <c r="M11" s="7"/>
    </row>
    <row r="12" spans="2:14" s="3" customFormat="1" ht="21.75" customHeight="1">
      <c r="B12" s="8" t="s">
        <v>2</v>
      </c>
      <c r="C12" s="9"/>
      <c r="D12" s="10"/>
      <c r="E12" s="10"/>
      <c r="F12" s="10"/>
      <c r="G12" s="10"/>
      <c r="H12" s="10"/>
      <c r="I12" s="10"/>
      <c r="J12" s="10"/>
      <c r="K12" s="10"/>
      <c r="L12" s="43" t="s">
        <v>3</v>
      </c>
      <c r="M12" s="43" t="s">
        <v>4</v>
      </c>
      <c r="N12" s="1"/>
    </row>
    <row r="13" spans="2:14" s="3" customFormat="1" ht="21.75" customHeight="1">
      <c r="B13" s="11" t="s">
        <v>5</v>
      </c>
      <c r="C13" s="12"/>
      <c r="D13" s="13" t="s">
        <v>6</v>
      </c>
      <c r="E13" s="14" t="s">
        <v>7</v>
      </c>
      <c r="F13" s="15" t="s">
        <v>8</v>
      </c>
      <c r="G13" s="15" t="s">
        <v>9</v>
      </c>
      <c r="H13" s="15" t="s">
        <v>10</v>
      </c>
      <c r="I13" s="15" t="s">
        <v>11</v>
      </c>
      <c r="J13" s="15" t="s">
        <v>12</v>
      </c>
      <c r="K13" s="15" t="s">
        <v>13</v>
      </c>
      <c r="L13" s="15" t="s">
        <v>14</v>
      </c>
      <c r="M13" s="44" t="s">
        <v>15</v>
      </c>
      <c r="N13" s="1"/>
    </row>
    <row r="14" spans="2:14" s="3" customFormat="1" ht="21.75" customHeight="1">
      <c r="B14" s="16" t="s">
        <v>16</v>
      </c>
      <c r="C14" s="17" t="s">
        <v>17</v>
      </c>
      <c r="D14" s="18"/>
      <c r="E14" s="18" t="s">
        <v>18</v>
      </c>
      <c r="F14" s="19">
        <v>42948</v>
      </c>
      <c r="G14" s="19">
        <f aca="true" t="shared" si="0" ref="G14:G17">F14+6</f>
        <v>42954</v>
      </c>
      <c r="H14" s="20">
        <v>42869</v>
      </c>
      <c r="I14" s="19">
        <v>42972</v>
      </c>
      <c r="J14" s="19">
        <v>42976</v>
      </c>
      <c r="K14" s="18">
        <v>42980</v>
      </c>
      <c r="L14" s="18">
        <v>42974</v>
      </c>
      <c r="M14" s="45">
        <f aca="true" t="shared" si="1" ref="M14:M16">L14</f>
        <v>42974</v>
      </c>
      <c r="N14" s="1"/>
    </row>
    <row r="15" spans="2:14" s="3" customFormat="1" ht="21.75" customHeight="1">
      <c r="B15" s="21" t="s">
        <v>19</v>
      </c>
      <c r="C15" s="22" t="s">
        <v>20</v>
      </c>
      <c r="D15" s="23" t="s">
        <v>21</v>
      </c>
      <c r="E15" s="23" t="s">
        <v>22</v>
      </c>
      <c r="F15" s="23">
        <f aca="true" t="shared" si="2" ref="F15:F17">F14+7</f>
        <v>42955</v>
      </c>
      <c r="G15" s="24">
        <f t="shared" si="0"/>
        <v>42961</v>
      </c>
      <c r="H15" s="23">
        <f>G15+5</f>
        <v>42966</v>
      </c>
      <c r="I15" s="24">
        <f>H15+6</f>
        <v>42972</v>
      </c>
      <c r="J15" s="24">
        <f aca="true" t="shared" si="3" ref="J15:J17">I15+4</f>
        <v>42976</v>
      </c>
      <c r="K15" s="24">
        <f>J15+5</f>
        <v>42981</v>
      </c>
      <c r="L15" s="24">
        <f>L14</f>
        <v>42974</v>
      </c>
      <c r="M15" s="46">
        <f t="shared" si="1"/>
        <v>42974</v>
      </c>
      <c r="N15" s="1"/>
    </row>
    <row r="16" spans="2:14" s="3" customFormat="1" ht="21.75" customHeight="1">
      <c r="B16" s="21" t="s">
        <v>23</v>
      </c>
      <c r="C16" s="22" t="s">
        <v>17</v>
      </c>
      <c r="D16" s="23"/>
      <c r="E16" s="23" t="s">
        <v>24</v>
      </c>
      <c r="F16" s="23">
        <f t="shared" si="2"/>
        <v>42962</v>
      </c>
      <c r="G16" s="24">
        <f t="shared" si="0"/>
        <v>42968</v>
      </c>
      <c r="H16" s="25">
        <f>G16+6</f>
        <v>42974</v>
      </c>
      <c r="I16" s="24">
        <v>42986</v>
      </c>
      <c r="J16" s="24">
        <f t="shared" si="3"/>
        <v>42990</v>
      </c>
      <c r="K16" s="24">
        <f>J16+4</f>
        <v>42994</v>
      </c>
      <c r="L16" s="24">
        <v>42988</v>
      </c>
      <c r="M16" s="46">
        <f t="shared" si="1"/>
        <v>42988</v>
      </c>
      <c r="N16" s="1"/>
    </row>
    <row r="17" spans="2:14" s="3" customFormat="1" ht="21.75" customHeight="1">
      <c r="B17" s="26" t="s">
        <v>25</v>
      </c>
      <c r="C17" s="27" t="s">
        <v>20</v>
      </c>
      <c r="D17" s="28" t="s">
        <v>26</v>
      </c>
      <c r="E17" s="28" t="s">
        <v>27</v>
      </c>
      <c r="F17" s="28">
        <f t="shared" si="2"/>
        <v>42969</v>
      </c>
      <c r="G17" s="29">
        <f t="shared" si="0"/>
        <v>42975</v>
      </c>
      <c r="H17" s="29">
        <f>G17+6</f>
        <v>42981</v>
      </c>
      <c r="I17" s="29">
        <f>H17+5</f>
        <v>42986</v>
      </c>
      <c r="J17" s="29">
        <f t="shared" si="3"/>
        <v>42990</v>
      </c>
      <c r="K17" s="29">
        <f>J17+4</f>
        <v>42994</v>
      </c>
      <c r="L17" s="29">
        <f>L16</f>
        <v>42988</v>
      </c>
      <c r="M17" s="47">
        <f>M16</f>
        <v>42988</v>
      </c>
      <c r="N17" s="1"/>
    </row>
    <row r="18" spans="1:99" s="1" customFormat="1" ht="9.75" customHeight="1">
      <c r="A18" s="3"/>
      <c r="B18" s="30"/>
      <c r="C18" s="30"/>
      <c r="D18" s="31"/>
      <c r="E18" s="31"/>
      <c r="F18" s="32"/>
      <c r="G18" s="32"/>
      <c r="H18" s="32"/>
      <c r="I18" s="32"/>
      <c r="J18" s="48"/>
      <c r="K18" s="49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2:15" s="3" customFormat="1" ht="21.75" customHeight="1">
      <c r="B19" s="8" t="s">
        <v>28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50"/>
      <c r="N19" s="51"/>
      <c r="O19" s="52"/>
    </row>
    <row r="20" spans="2:15" s="3" customFormat="1" ht="21.75" customHeight="1">
      <c r="B20" s="33" t="s">
        <v>5</v>
      </c>
      <c r="C20" s="34"/>
      <c r="D20" s="35" t="s">
        <v>6</v>
      </c>
      <c r="E20" s="35" t="s">
        <v>7</v>
      </c>
      <c r="F20" s="36" t="s">
        <v>8</v>
      </c>
      <c r="G20" s="36" t="s">
        <v>9</v>
      </c>
      <c r="H20" s="36" t="s">
        <v>29</v>
      </c>
      <c r="I20" s="36" t="s">
        <v>30</v>
      </c>
      <c r="J20" s="36" t="s">
        <v>31</v>
      </c>
      <c r="K20" s="53" t="s">
        <v>32</v>
      </c>
      <c r="L20" s="36" t="s">
        <v>33</v>
      </c>
      <c r="M20" s="36" t="s">
        <v>34</v>
      </c>
      <c r="N20" s="36" t="s">
        <v>35</v>
      </c>
      <c r="O20" s="54" t="s">
        <v>36</v>
      </c>
    </row>
    <row r="21" spans="2:15" s="3" customFormat="1" ht="21.75" customHeight="1">
      <c r="B21" s="16" t="s">
        <v>16</v>
      </c>
      <c r="C21" s="17"/>
      <c r="D21" s="18"/>
      <c r="E21" s="18" t="s">
        <v>18</v>
      </c>
      <c r="F21" s="19">
        <v>42948</v>
      </c>
      <c r="G21" s="19">
        <v>42954</v>
      </c>
      <c r="H21" s="18">
        <v>42960</v>
      </c>
      <c r="I21" s="18">
        <f aca="true" t="shared" si="4" ref="I21:I24">H21+4</f>
        <v>42964</v>
      </c>
      <c r="J21" s="18">
        <f aca="true" t="shared" si="5" ref="J21:J24">I21+1</f>
        <v>42965</v>
      </c>
      <c r="K21" s="18">
        <v>42975</v>
      </c>
      <c r="L21" s="18">
        <f aca="true" t="shared" si="6" ref="L21:L24">J21+5</f>
        <v>42970</v>
      </c>
      <c r="M21" s="18">
        <f aca="true" t="shared" si="7" ref="M21:M24">L21+3</f>
        <v>42973</v>
      </c>
      <c r="N21" s="18">
        <f aca="true" t="shared" si="8" ref="N21:N24">M21+4</f>
        <v>42977</v>
      </c>
      <c r="O21" s="55">
        <f aca="true" t="shared" si="9" ref="O21:O24">N21+2</f>
        <v>42979</v>
      </c>
    </row>
    <row r="22" spans="2:15" s="3" customFormat="1" ht="21.75" customHeight="1">
      <c r="B22" s="21" t="s">
        <v>19</v>
      </c>
      <c r="C22" s="22"/>
      <c r="D22" s="23" t="s">
        <v>21</v>
      </c>
      <c r="E22" s="23" t="s">
        <v>22</v>
      </c>
      <c r="F22" s="23">
        <v>42955</v>
      </c>
      <c r="G22" s="24">
        <v>42961</v>
      </c>
      <c r="H22" s="23">
        <f aca="true" t="shared" si="10" ref="H22:H24">H21+7</f>
        <v>42967</v>
      </c>
      <c r="I22" s="23">
        <f t="shared" si="4"/>
        <v>42971</v>
      </c>
      <c r="J22" s="23">
        <f t="shared" si="5"/>
        <v>42972</v>
      </c>
      <c r="K22" s="23">
        <f>K21</f>
        <v>42975</v>
      </c>
      <c r="L22" s="23">
        <f t="shared" si="6"/>
        <v>42977</v>
      </c>
      <c r="M22" s="23">
        <f t="shared" si="7"/>
        <v>42980</v>
      </c>
      <c r="N22" s="23">
        <f t="shared" si="8"/>
        <v>42984</v>
      </c>
      <c r="O22" s="56">
        <f t="shared" si="9"/>
        <v>42986</v>
      </c>
    </row>
    <row r="23" spans="2:15" s="3" customFormat="1" ht="21.75" customHeight="1">
      <c r="B23" s="21" t="s">
        <v>23</v>
      </c>
      <c r="C23" s="22"/>
      <c r="D23" s="23"/>
      <c r="E23" s="23" t="s">
        <v>24</v>
      </c>
      <c r="F23" s="23">
        <v>42962</v>
      </c>
      <c r="G23" s="24">
        <v>42968</v>
      </c>
      <c r="H23" s="23">
        <f t="shared" si="10"/>
        <v>42974</v>
      </c>
      <c r="I23" s="23">
        <f t="shared" si="4"/>
        <v>42978</v>
      </c>
      <c r="J23" s="23">
        <v>42979</v>
      </c>
      <c r="K23" s="23">
        <v>42989</v>
      </c>
      <c r="L23" s="23">
        <f t="shared" si="6"/>
        <v>42984</v>
      </c>
      <c r="M23" s="23">
        <f t="shared" si="7"/>
        <v>42987</v>
      </c>
      <c r="N23" s="23">
        <f t="shared" si="8"/>
        <v>42991</v>
      </c>
      <c r="O23" s="56">
        <f t="shared" si="9"/>
        <v>42993</v>
      </c>
    </row>
    <row r="24" spans="2:15" s="3" customFormat="1" ht="21.75" customHeight="1">
      <c r="B24" s="26" t="s">
        <v>25</v>
      </c>
      <c r="C24" s="27"/>
      <c r="D24" s="28" t="s">
        <v>26</v>
      </c>
      <c r="E24" s="28" t="s">
        <v>27</v>
      </c>
      <c r="F24" s="28">
        <v>42969</v>
      </c>
      <c r="G24" s="29">
        <v>42975</v>
      </c>
      <c r="H24" s="28">
        <f t="shared" si="10"/>
        <v>42981</v>
      </c>
      <c r="I24" s="28">
        <f t="shared" si="4"/>
        <v>42985</v>
      </c>
      <c r="J24" s="28">
        <f t="shared" si="5"/>
        <v>42986</v>
      </c>
      <c r="K24" s="28">
        <v>42989</v>
      </c>
      <c r="L24" s="28">
        <f t="shared" si="6"/>
        <v>42991</v>
      </c>
      <c r="M24" s="28">
        <f t="shared" si="7"/>
        <v>42994</v>
      </c>
      <c r="N24" s="28">
        <f t="shared" si="8"/>
        <v>42998</v>
      </c>
      <c r="O24" s="57">
        <f t="shared" si="9"/>
        <v>43000</v>
      </c>
    </row>
    <row r="25" spans="2:13" s="3" customFormat="1" ht="24.75" customHeight="1">
      <c r="B25" s="37" t="s">
        <v>37</v>
      </c>
      <c r="C25" s="37"/>
      <c r="D25" s="37"/>
      <c r="E25" s="37"/>
      <c r="F25" s="38"/>
      <c r="G25" s="38"/>
      <c r="H25" s="38"/>
      <c r="I25" s="38"/>
      <c r="J25" s="38"/>
      <c r="K25" s="38"/>
      <c r="L25" s="38"/>
      <c r="M25" s="58"/>
    </row>
    <row r="26" spans="2:13" s="3" customFormat="1" ht="21.75" customHeight="1">
      <c r="B26" s="39" t="s">
        <v>38</v>
      </c>
      <c r="C26" s="40"/>
      <c r="D26" s="40"/>
      <c r="E26" s="40"/>
      <c r="F26" s="40"/>
      <c r="G26" s="40"/>
      <c r="H26" s="40"/>
      <c r="I26" s="40"/>
      <c r="J26" s="40"/>
      <c r="K26" s="40"/>
      <c r="L26" s="59"/>
      <c r="M26" s="58"/>
    </row>
    <row r="27" spans="2:14" s="3" customFormat="1" ht="21.75" customHeight="1">
      <c r="B27" s="33" t="s">
        <v>5</v>
      </c>
      <c r="C27" s="41"/>
      <c r="D27" s="35" t="s">
        <v>6</v>
      </c>
      <c r="E27" s="35" t="s">
        <v>7</v>
      </c>
      <c r="F27" s="36" t="s">
        <v>8</v>
      </c>
      <c r="G27" s="36" t="s">
        <v>9</v>
      </c>
      <c r="H27" s="36" t="s">
        <v>39</v>
      </c>
      <c r="I27" s="36" t="s">
        <v>40</v>
      </c>
      <c r="J27" s="36" t="s">
        <v>41</v>
      </c>
      <c r="K27" s="36" t="s">
        <v>42</v>
      </c>
      <c r="L27" s="54" t="s">
        <v>43</v>
      </c>
      <c r="M27" s="58"/>
      <c r="N27" s="1"/>
    </row>
    <row r="28" spans="2:14" s="3" customFormat="1" ht="21.75" customHeight="1">
      <c r="B28" s="16" t="s">
        <v>16</v>
      </c>
      <c r="C28" s="17"/>
      <c r="D28" s="18"/>
      <c r="E28" s="18" t="s">
        <v>18</v>
      </c>
      <c r="F28" s="19">
        <v>42948</v>
      </c>
      <c r="G28" s="19">
        <v>42954</v>
      </c>
      <c r="H28" s="18">
        <v>42975</v>
      </c>
      <c r="I28" s="18">
        <f aca="true" t="shared" si="11" ref="I28:I31">H28+4</f>
        <v>42979</v>
      </c>
      <c r="J28" s="18">
        <f aca="true" t="shared" si="12" ref="J28:J31">I28+3</f>
        <v>42982</v>
      </c>
      <c r="K28" s="18">
        <v>42976</v>
      </c>
      <c r="L28" s="55">
        <f aca="true" t="shared" si="13" ref="L28:L31">K28+2</f>
        <v>42978</v>
      </c>
      <c r="M28" s="58"/>
      <c r="N28" s="1"/>
    </row>
    <row r="29" spans="2:14" s="3" customFormat="1" ht="21.75" customHeight="1">
      <c r="B29" s="21" t="s">
        <v>19</v>
      </c>
      <c r="C29" s="22"/>
      <c r="D29" s="23" t="s">
        <v>21</v>
      </c>
      <c r="E29" s="23" t="s">
        <v>22</v>
      </c>
      <c r="F29" s="23">
        <v>42955</v>
      </c>
      <c r="G29" s="24">
        <v>42961</v>
      </c>
      <c r="H29" s="23">
        <v>42989</v>
      </c>
      <c r="I29" s="23">
        <f t="shared" si="11"/>
        <v>42993</v>
      </c>
      <c r="J29" s="23">
        <f t="shared" si="12"/>
        <v>42996</v>
      </c>
      <c r="K29" s="23">
        <v>42976</v>
      </c>
      <c r="L29" s="56">
        <f t="shared" si="13"/>
        <v>42978</v>
      </c>
      <c r="M29" s="58"/>
      <c r="N29" s="1"/>
    </row>
    <row r="30" spans="2:14" s="3" customFormat="1" ht="21.75" customHeight="1">
      <c r="B30" s="21" t="s">
        <v>23</v>
      </c>
      <c r="C30" s="22"/>
      <c r="D30" s="23"/>
      <c r="E30" s="23" t="s">
        <v>24</v>
      </c>
      <c r="F30" s="23">
        <v>42962</v>
      </c>
      <c r="G30" s="24">
        <v>42968</v>
      </c>
      <c r="H30" s="23">
        <v>42989</v>
      </c>
      <c r="I30" s="23">
        <f t="shared" si="11"/>
        <v>42993</v>
      </c>
      <c r="J30" s="23">
        <f t="shared" si="12"/>
        <v>42996</v>
      </c>
      <c r="K30" s="23">
        <v>42990</v>
      </c>
      <c r="L30" s="56">
        <f t="shared" si="13"/>
        <v>42992</v>
      </c>
      <c r="M30" s="58"/>
      <c r="N30" s="1"/>
    </row>
    <row r="31" spans="2:14" s="3" customFormat="1" ht="21.75" customHeight="1">
      <c r="B31" s="26" t="s">
        <v>25</v>
      </c>
      <c r="C31" s="27"/>
      <c r="D31" s="28" t="s">
        <v>26</v>
      </c>
      <c r="E31" s="28" t="s">
        <v>27</v>
      </c>
      <c r="F31" s="28">
        <v>42969</v>
      </c>
      <c r="G31" s="29">
        <v>42975</v>
      </c>
      <c r="H31" s="28">
        <v>43003</v>
      </c>
      <c r="I31" s="28">
        <f t="shared" si="11"/>
        <v>43007</v>
      </c>
      <c r="J31" s="28">
        <f t="shared" si="12"/>
        <v>43010</v>
      </c>
      <c r="K31" s="28">
        <v>42990</v>
      </c>
      <c r="L31" s="57">
        <f t="shared" si="13"/>
        <v>42992</v>
      </c>
      <c r="M31" s="58"/>
      <c r="N31" s="1"/>
    </row>
  </sheetData>
  <sheetProtection/>
  <mergeCells count="6">
    <mergeCell ref="B10:M10"/>
    <mergeCell ref="B12:K12"/>
    <mergeCell ref="B13:C13"/>
    <mergeCell ref="B19:L19"/>
    <mergeCell ref="B25:E25"/>
    <mergeCell ref="B26:L26"/>
  </mergeCells>
  <conditionalFormatting sqref="D21">
    <cfRule type="cellIs" priority="8" dxfId="0" operator="equal" stopIfTrue="1">
      <formula>#REF!</formula>
    </cfRule>
    <cfRule type="cellIs" priority="7" dxfId="1" operator="lessThan" stopIfTrue="1">
      <formula>#REF!</formula>
    </cfRule>
  </conditionalFormatting>
  <conditionalFormatting sqref="D28">
    <cfRule type="cellIs" priority="4" dxfId="0" operator="equal" stopIfTrue="1">
      <formula>#REF!</formula>
    </cfRule>
    <cfRule type="cellIs" priority="3" dxfId="1" operator="lessThan" stopIfTrue="1">
      <formula>#REF!</formula>
    </cfRule>
  </conditionalFormatting>
  <conditionalFormatting sqref="D16:D17">
    <cfRule type="cellIs" priority="10" dxfId="0" operator="equal" stopIfTrue="1">
      <formula>#REF!</formula>
    </cfRule>
    <cfRule type="cellIs" priority="9" dxfId="1" operator="lessThan" stopIfTrue="1">
      <formula>#REF!</formula>
    </cfRule>
  </conditionalFormatting>
  <conditionalFormatting sqref="D23:D24">
    <cfRule type="cellIs" priority="6" dxfId="0" operator="equal" stopIfTrue="1">
      <formula>#REF!</formula>
    </cfRule>
    <cfRule type="cellIs" priority="5" dxfId="1" operator="lessThan" stopIfTrue="1">
      <formula>#REF!</formula>
    </cfRule>
  </conditionalFormatting>
  <conditionalFormatting sqref="D30:D31">
    <cfRule type="cellIs" priority="2" dxfId="0" operator="equal" stopIfTrue="1">
      <formula>#REF!</formula>
    </cfRule>
    <cfRule type="cellIs" priority="1" dxfId="1" operator="lessThan" stopIfTrue="1">
      <formula>#REF!</formula>
    </cfRule>
  </conditionalFormatting>
  <conditionalFormatting sqref="B18:E18 D14">
    <cfRule type="cellIs" priority="12" dxfId="0" operator="equal" stopIfTrue="1">
      <formula>#REF!</formula>
    </cfRule>
    <cfRule type="cellIs" priority="11" dxfId="1" operator="lessThan" stopIfTrue="1">
      <formula>#REF!</formula>
    </cfRule>
  </conditionalFormatting>
  <printOptions/>
  <pageMargins left="0.75" right="0.75" top="1" bottom="1" header="0.51" footer="0.51"/>
  <pageSetup orientation="portrait" paperSize="9"/>
  <legacyDrawing r:id="rId2"/>
  <oleObjects>
    <oleObject progId="PBrush" shapeId="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2017-07-25T07:21:02Z</dcterms:created>
  <dcterms:modified xsi:type="dcterms:W3CDTF">2017-07-25T07:21:12Z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